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'Лист1'!$A$1:$I$49</definedName>
  </definedNames>
  <calcPr fullCalcOnLoad="1"/>
</workbook>
</file>

<file path=xl/sharedStrings.xml><?xml version="1.0" encoding="utf-8"?>
<sst xmlns="http://schemas.openxmlformats.org/spreadsheetml/2006/main" count="111" uniqueCount="93">
  <si>
    <t>Наименование доходов</t>
  </si>
  <si>
    <t>НАЛОГОВЫЕ И НЕНАЛОГОВЫЕ  ДОХОДЫ</t>
  </si>
  <si>
    <t>Налог на доходы физических лиц</t>
  </si>
  <si>
    <t>Единый сельскохозяйственный налог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</si>
  <si>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</si>
  <si>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</si>
  <si>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</si>
  <si>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</si>
  <si>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</si>
  <si>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</si>
  <si>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</si>
  <si>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</si>
  <si>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</si>
  <si>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</si>
  <si>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</si>
  <si>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</si>
  <si>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</si>
  <si>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1 05 04000 02 0000 110</t>
  </si>
  <si>
    <t xml:space="preserve">1 06 00000 00 0000 000 </t>
  </si>
  <si>
    <t>1 08 00000 00 0000 000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</si>
  <si>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</si>
  <si>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</si>
  <si>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</si>
  <si>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</si>
  <si>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</si>
  <si>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</si>
  <si>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</si>
  <si>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</si>
  <si>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НЕНАЛОГОВЫЕ ДОХОДЫ</t>
  </si>
  <si>
    <t>БЕЗВОЗМЕЗДНЫЕ ПОСТУПЛЕНИЯ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</si>
  <si>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</si>
  <si>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</si>
  <si>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</si>
  <si>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</si>
  <si>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</si>
  <si>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</si>
  <si>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</si>
  <si>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</si>
  <si>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 xml:space="preserve">Безвозмездные поступления от других бюджетов бюджетной системы Российской Федерации </t>
  </si>
  <si>
    <t>2 02 00000 00 0000 000</t>
  </si>
  <si>
    <t>Г.Тхайцухов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</si>
  <si>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</si>
  <si>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</si>
  <si>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А.Хаджимова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</si>
  <si>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</si>
  <si>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</si>
  <si>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Налог на имущество физических лиц</t>
  </si>
  <si>
    <t>Дотации бюджетам поселений на выравнивание бюджетной обеспеченности</t>
  </si>
  <si>
    <t>Субвенции бюджетам поселений на выполнение передаваемых полномочий субъектов Российской федерации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</si>
  <si>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</si>
  <si>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</si>
  <si>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Земельный налог</t>
  </si>
  <si>
    <t>1 06 06013 10 1000 110</t>
  </si>
  <si>
    <t>1 06 01030 10 1000 110</t>
  </si>
  <si>
    <t>1 05 03000 01 1000 110</t>
  </si>
  <si>
    <t>271,7</t>
  </si>
  <si>
    <t>Доходы от использования имущества, находящегося в государственной и  муниципальной собственности.</t>
  </si>
  <si>
    <t>111 05035 10 0000 120</t>
  </si>
  <si>
    <t>1 11 00000 00 0000 000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</si>
  <si>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 автономных  учреждений)</t>
  </si>
  <si>
    <t>Штрафы, санкции, возмещение ущерба</t>
  </si>
  <si>
    <t xml:space="preserve">        1 16 00000 00 0000 000</t>
  </si>
  <si>
    <t>2 02 15001 10 0000 150</t>
  </si>
  <si>
    <t>2 02 30000 00 0000 150</t>
  </si>
  <si>
    <t>2 02 30024 10 0000 150</t>
  </si>
  <si>
    <t>2 02 35118 10 0000 150</t>
  </si>
  <si>
    <t>Поступление  доходов в бюджет муниципального образования "Сергиевское сельское поселение" на 2020 год</t>
  </si>
  <si>
    <t>Фомина Н.В.</t>
  </si>
  <si>
    <t>Главный специалист по финансово -экономическим вопросам</t>
  </si>
  <si>
    <t>1 08 04020 01 1000 110</t>
  </si>
  <si>
    <t xml:space="preserve">        1 17 05050 10 0000 180</t>
  </si>
  <si>
    <t>Прочие неналоговые доходы бюджетов сельских поселений</t>
  </si>
  <si>
    <t xml:space="preserve">       2 02 49999 10 0000 150</t>
  </si>
  <si>
    <t>Прочие межбюджетные трансферты, передаваемые бюджетам сельских поселений</t>
  </si>
  <si>
    <t xml:space="preserve">Приложение 2                                                                  к  решению Совета народных депутатов муниципального образования " Сергиевское сельское поселение"                                                                      от "26" декабря 2019 года №144                            </t>
  </si>
  <si>
    <t>3,4</t>
  </si>
  <si>
    <t>2 07 05020 10 0000 150</t>
  </si>
  <si>
    <t>2 07 05030 10 0000 150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</si>
  <si>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</si>
  <si>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</si>
  <si>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445,65</t>
  </si>
  <si>
    <t>2 02 29999 10 0000 150</t>
  </si>
  <si>
    <t xml:space="preserve">Прочие субсидии бюджетам сельских поселений </t>
  </si>
  <si>
    <t>1 17 00000 00 0000 000</t>
  </si>
  <si>
    <t xml:space="preserve">ПРОЧИЕ НЕНАЛОГОВЫЕ ДОХОДЫ </t>
  </si>
  <si>
    <t>2 02 40000 00 0000 150</t>
  </si>
  <si>
    <t>Иные межбюджетные трансферты</t>
  </si>
  <si>
    <t>Дотации на выравнивание бюджетной обеспеченности</t>
  </si>
  <si>
    <t>2 02 15001 00 0000 150</t>
  </si>
  <si>
    <t>Прочие субсидии</t>
  </si>
  <si>
    <t>2 02 29999 00 0000 150</t>
  </si>
  <si>
    <t>2 07 05000 10 0000 150</t>
  </si>
  <si>
    <t>Список изменяющих документов (в ред. Решения Совета народных депутатов МО «Сергиевское сельское поселение» от 30.09.2020 г. № 173)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</si>
</sst>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4" fillId="33" borderId="11" xfId="0" applyFont="1" applyFill="1" applyBorder="1" applyAlignment="1">
      <alignment wrapText="1"/>
    </xf>
    <xf numFmtId="0" fontId="54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11" fillId="0" borderId="12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center" wrapText="1"/>
    </xf>
    <xf numFmtId="184" fontId="11" fillId="0" borderId="11" xfId="0" applyNumberFormat="1" applyFont="1" applyBorder="1" applyAlignment="1">
      <alignment horizontal="center"/>
    </xf>
    <xf numFmtId="184" fontId="3" fillId="0" borderId="11" xfId="0" applyNumberFormat="1" applyFont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84" fontId="11" fillId="0" borderId="11" xfId="0" applyNumberFormat="1" applyFont="1" applyBorder="1" applyAlignment="1">
      <alignment horizontal="center" wrapText="1"/>
    </xf>
    <xf numFmtId="184" fontId="12" fillId="0" borderId="11" xfId="0" applyNumberFormat="1" applyFont="1" applyBorder="1" applyAlignment="1">
      <alignment horizontal="center" wrapText="1"/>
    </xf>
    <xf numFmtId="184" fontId="13" fillId="0" borderId="11" xfId="0" applyNumberFormat="1" applyFont="1" applyBorder="1" applyAlignment="1">
      <alignment horizontal="center" wrapText="1"/>
    </xf>
    <xf numFmtId="184" fontId="11" fillId="33" borderId="11" xfId="0" applyNumberFormat="1" applyFont="1" applyFill="1" applyBorder="1" applyAlignment="1">
      <alignment horizontal="center" wrapText="1"/>
    </xf>
    <xf numFmtId="184" fontId="3" fillId="33" borderId="11" xfId="0" applyNumberFormat="1" applyFont="1" applyFill="1" applyBorder="1" applyAlignment="1">
      <alignment horizontal="center" wrapText="1"/>
    </xf>
    <xf numFmtId="184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justify"/>
    </xf>
    <xf numFmtId="2" fontId="11" fillId="33" borderId="11" xfId="0" applyNumberFormat="1" applyFont="1" applyFill="1" applyBorder="1" applyAlignment="1">
      <alignment horizontal="center" wrapText="1"/>
    </xf>
    <xf numFmtId="185" fontId="11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wrapText="1"/>
    </xf>
    <xf numFmtId="0" fontId="1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5" fillId="0" borderId="11" xfId="0" applyFont="1" applyBorder="1" applyAlignment="1">
      <alignment horizontal="justify"/>
    </xf>
    <xf numFmtId="49" fontId="3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37.625" style="0" customWidth="1"/>
    <col min="10" max="10" width="14.125" style="0" customWidth="1"/>
    <col min="11" max="11" width="37.625" style="0" customWidth="1"/>
  </cols>
  <sheetData>
    <row r="1" spans="1:11" ht="96" customHeight="1">
      <c r="A1" s="9"/>
      <c r="B1" s="9"/>
      <c r="C1" s="38" t="s">
        <v>42</v>
      </c>
      <c r="D1" s="38"/>
      <c r="E1" s="38" t="s">
        <v>44</v>
      </c>
      <c r="F1" s="38"/>
      <c r="G1" s="38" t="s">
        <v>45</v>
      </c>
      <c r="H1" s="38"/>
      <c r="I1" s="38"/>
      <c r="J1" s="38"/>
      <c r="K1" s="38"/>
    </row>
    <row r="2" spans="1:11" ht="96" customHeight="1">
      <c r="A2" s="9"/>
      <c r="B2" s="9"/>
      <c r="C2" s="25" t="s">
        <v>41</v>
      </c>
      <c r="D2" s="25"/>
      <c r="E2" s="25" t="s">
        <v>41</v>
      </c>
      <c r="F2" s="25"/>
      <c r="G2" s="25" t="s">
        <v>41</v>
      </c>
      <c r="H2" s="25"/>
      <c r="I2" s="25" t="s">
        <v>74</v>
      </c>
      <c r="J2" s="25"/>
      <c r="K2" s="25"/>
    </row>
    <row r="3" spans="1:11" ht="33" customHeight="1">
      <c r="A3" s="83" t="s">
        <v>66</v>
      </c>
      <c r="B3" s="83"/>
      <c r="C3" s="83"/>
      <c r="D3" s="84"/>
      <c r="E3" s="84"/>
      <c r="F3" s="85"/>
      <c r="G3" s="85"/>
      <c r="H3" s="47"/>
      <c r="I3" s="47"/>
      <c r="J3" s="47"/>
      <c r="K3" s="47"/>
    </row>
    <row r="4" spans="1:11" ht="33" customHeight="1">
      <c r="A4" s="86" t="s">
        <v>92</v>
      </c>
      <c r="B4" s="83"/>
      <c r="C4" s="83"/>
      <c r="D4" s="83"/>
      <c r="E4" s="83"/>
      <c r="F4" s="83"/>
      <c r="G4" s="83"/>
      <c r="H4" s="83"/>
      <c r="I4" s="83"/>
      <c r="J4" s="47"/>
      <c r="K4" s="47"/>
    </row>
    <row r="5" spans="1:11" ht="18" customHeight="1">
      <c r="A5" s="8"/>
      <c r="B5" s="8"/>
      <c r="C5" s="20" t="s">
        <v>22</v>
      </c>
      <c r="D5" s="20" t="s">
        <v>22</v>
      </c>
      <c r="E5" s="20" t="s">
        <v>22</v>
      </c>
      <c r="F5" s="20" t="s">
        <v>22</v>
      </c>
      <c r="G5" s="20" t="s">
        <v>22</v>
      </c>
      <c r="H5" s="20" t="s">
        <v>22</v>
      </c>
      <c r="I5" s="20" t="s">
        <v>22</v>
      </c>
      <c r="J5" s="20"/>
      <c r="K5" s="20"/>
    </row>
    <row r="6" spans="1:11" ht="31.5">
      <c r="A6" s="5" t="s">
        <v>9</v>
      </c>
      <c r="B6" s="22" t="s">
        <v>0</v>
      </c>
      <c r="C6" s="22" t="s">
        <v>21</v>
      </c>
      <c r="D6" s="22" t="s">
        <v>21</v>
      </c>
      <c r="E6" s="22" t="s">
        <v>21</v>
      </c>
      <c r="F6" s="22" t="s">
        <v>21</v>
      </c>
      <c r="G6" s="22" t="s">
        <v>21</v>
      </c>
      <c r="H6" s="22" t="s">
        <v>21</v>
      </c>
      <c r="I6" s="22" t="s">
        <v>21</v>
      </c>
      <c r="J6" s="48"/>
      <c r="K6" s="48"/>
    </row>
    <row r="7" spans="1:11" ht="18.75">
      <c r="A7" s="34" t="s">
        <v>14</v>
      </c>
      <c r="B7" s="10" t="s">
        <v>1</v>
      </c>
      <c r="C7" s="11" t="e">
        <f aca="true" t="shared" si="0" ref="C7:I7">C8+C24</f>
        <v>#REF!</v>
      </c>
      <c r="D7" s="11" t="e">
        <f t="shared" si="0"/>
        <v>#REF!</v>
      </c>
      <c r="E7" s="40" t="e">
        <f t="shared" si="0"/>
        <v>#REF!</v>
      </c>
      <c r="F7" s="40" t="e">
        <f t="shared" si="0"/>
        <v>#REF!</v>
      </c>
      <c r="G7" s="11" t="e">
        <f t="shared" si="0"/>
        <v>#REF!</v>
      </c>
      <c r="H7" s="40" t="e">
        <f t="shared" si="0"/>
        <v>#REF!</v>
      </c>
      <c r="I7" s="62">
        <f t="shared" si="0"/>
        <v>11590.2</v>
      </c>
      <c r="J7" s="49"/>
      <c r="K7" s="49"/>
    </row>
    <row r="8" spans="1:11" ht="18.75">
      <c r="A8" s="34"/>
      <c r="B8" s="10" t="s">
        <v>20</v>
      </c>
      <c r="C8" s="11" t="e">
        <f aca="true" t="shared" si="1" ref="C8:H8">C9+C16+C19+C22+C11</f>
        <v>#REF!</v>
      </c>
      <c r="D8" s="11" t="e">
        <f t="shared" si="1"/>
        <v>#REF!</v>
      </c>
      <c r="E8" s="40" t="e">
        <f t="shared" si="1"/>
        <v>#REF!</v>
      </c>
      <c r="F8" s="40" t="e">
        <f t="shared" si="1"/>
        <v>#REF!</v>
      </c>
      <c r="G8" s="11" t="e">
        <f t="shared" si="1"/>
        <v>#REF!</v>
      </c>
      <c r="H8" s="40" t="e">
        <f t="shared" si="1"/>
        <v>#REF!</v>
      </c>
      <c r="I8" s="76">
        <f>I9+I11+I16+I19+I22</f>
        <v>9866</v>
      </c>
      <c r="J8" s="49"/>
      <c r="K8" s="49"/>
    </row>
    <row r="9" spans="1:11" ht="18.75">
      <c r="A9" s="34" t="s">
        <v>15</v>
      </c>
      <c r="B9" s="23" t="s">
        <v>24</v>
      </c>
      <c r="C9" s="12">
        <f aca="true" t="shared" si="2" ref="C9:I9">C10</f>
        <v>38633</v>
      </c>
      <c r="D9" s="12">
        <f t="shared" si="2"/>
        <v>1967</v>
      </c>
      <c r="E9" s="41">
        <f t="shared" si="2"/>
        <v>40600</v>
      </c>
      <c r="F9" s="41">
        <f t="shared" si="2"/>
        <v>0</v>
      </c>
      <c r="G9" s="12">
        <f t="shared" si="2"/>
        <v>40600</v>
      </c>
      <c r="H9" s="41">
        <f t="shared" si="2"/>
        <v>0</v>
      </c>
      <c r="I9" s="63">
        <f t="shared" si="2"/>
        <v>4081.8</v>
      </c>
      <c r="J9" s="50"/>
      <c r="K9" s="50"/>
    </row>
    <row r="10" spans="1:11" ht="18.75">
      <c r="A10" s="35" t="s">
        <v>31</v>
      </c>
      <c r="B10" s="13" t="s">
        <v>2</v>
      </c>
      <c r="C10" s="14">
        <v>38633</v>
      </c>
      <c r="D10" s="14">
        <v>1967</v>
      </c>
      <c r="E10" s="42">
        <f>D10+C10</f>
        <v>40600</v>
      </c>
      <c r="F10" s="42">
        <v>0</v>
      </c>
      <c r="G10" s="14">
        <f>F10+E10</f>
        <v>40600</v>
      </c>
      <c r="H10" s="42">
        <v>0</v>
      </c>
      <c r="I10" s="64">
        <v>4081.8</v>
      </c>
      <c r="J10" s="51"/>
      <c r="K10" s="51"/>
    </row>
    <row r="11" spans="1:11" ht="32.25">
      <c r="A11" s="34" t="s">
        <v>32</v>
      </c>
      <c r="B11" s="21" t="s">
        <v>23</v>
      </c>
      <c r="C11" s="27">
        <f aca="true" t="shared" si="3" ref="C11:I11">C12+C13+C14+C15</f>
        <v>113.161</v>
      </c>
      <c r="D11" s="27">
        <f t="shared" si="3"/>
        <v>0</v>
      </c>
      <c r="E11" s="43">
        <f t="shared" si="3"/>
        <v>113.161</v>
      </c>
      <c r="F11" s="43">
        <f t="shared" si="3"/>
        <v>0</v>
      </c>
      <c r="G11" s="27">
        <f t="shared" si="3"/>
        <v>113.161</v>
      </c>
      <c r="H11" s="43">
        <f t="shared" si="3"/>
        <v>0</v>
      </c>
      <c r="I11" s="65">
        <f t="shared" si="3"/>
        <v>1437.8</v>
      </c>
      <c r="J11" s="52"/>
      <c r="K11" s="52"/>
    </row>
    <row r="12" spans="1:11" ht="48">
      <c r="A12" s="35" t="s">
        <v>10</v>
      </c>
      <c r="B12" s="13" t="s">
        <v>33</v>
      </c>
      <c r="C12" s="15">
        <v>40.152</v>
      </c>
      <c r="D12" s="15">
        <v>0</v>
      </c>
      <c r="E12" s="44">
        <v>40.152</v>
      </c>
      <c r="F12" s="44">
        <v>0</v>
      </c>
      <c r="G12" s="14">
        <f>F12+E12</f>
        <v>40.152</v>
      </c>
      <c r="H12" s="44">
        <v>0</v>
      </c>
      <c r="I12" s="64">
        <v>658.8</v>
      </c>
      <c r="J12" s="51"/>
      <c r="K12" s="51"/>
    </row>
    <row r="13" spans="1:11" ht="63.75">
      <c r="A13" s="35" t="s">
        <v>11</v>
      </c>
      <c r="B13" s="13" t="s">
        <v>34</v>
      </c>
      <c r="C13" s="15">
        <v>0.609</v>
      </c>
      <c r="D13" s="15">
        <v>0</v>
      </c>
      <c r="E13" s="44">
        <v>0.609</v>
      </c>
      <c r="F13" s="44">
        <v>0</v>
      </c>
      <c r="G13" s="14">
        <f>F13+E13</f>
        <v>0.609</v>
      </c>
      <c r="H13" s="44">
        <v>0</v>
      </c>
      <c r="I13" s="66" t="s">
        <v>75</v>
      </c>
      <c r="J13" s="51"/>
      <c r="K13" s="51"/>
    </row>
    <row r="14" spans="1:11" ht="48">
      <c r="A14" s="35" t="s">
        <v>12</v>
      </c>
      <c r="B14" s="13" t="s">
        <v>35</v>
      </c>
      <c r="C14" s="15">
        <v>87.638</v>
      </c>
      <c r="D14" s="15">
        <v>0</v>
      </c>
      <c r="E14" s="44">
        <v>87.638</v>
      </c>
      <c r="F14" s="44">
        <v>0</v>
      </c>
      <c r="G14" s="14">
        <f>F14+E14</f>
        <v>87.638</v>
      </c>
      <c r="H14" s="44">
        <v>0</v>
      </c>
      <c r="I14" s="64">
        <v>860.6</v>
      </c>
      <c r="J14" s="51"/>
      <c r="K14" s="51"/>
    </row>
    <row r="15" spans="1:11" ht="48">
      <c r="A15" s="35" t="s">
        <v>13</v>
      </c>
      <c r="B15" s="13" t="s">
        <v>36</v>
      </c>
      <c r="C15" s="15">
        <v>-15.238</v>
      </c>
      <c r="D15" s="15">
        <v>0</v>
      </c>
      <c r="E15" s="44">
        <v>-15.238</v>
      </c>
      <c r="F15" s="44">
        <v>0</v>
      </c>
      <c r="G15" s="14">
        <f>F15+E15</f>
        <v>-15.238</v>
      </c>
      <c r="H15" s="44">
        <v>0</v>
      </c>
      <c r="I15" s="64">
        <v>-85</v>
      </c>
      <c r="J15" s="51"/>
      <c r="K15" s="51"/>
    </row>
    <row r="16" spans="1:11" ht="18.75">
      <c r="A16" s="34" t="s">
        <v>16</v>
      </c>
      <c r="B16" s="23" t="s">
        <v>25</v>
      </c>
      <c r="C16" s="11" t="e">
        <f>#REF!+#REF!+C17+C18</f>
        <v>#REF!</v>
      </c>
      <c r="D16" s="11" t="e">
        <f>#REF!+#REF!+D17+D18</f>
        <v>#REF!</v>
      </c>
      <c r="E16" s="40" t="e">
        <f>#REF!+#REF!+E17+E18</f>
        <v>#REF!</v>
      </c>
      <c r="F16" s="40" t="e">
        <f>#REF!+#REF!+F17+F18</f>
        <v>#REF!</v>
      </c>
      <c r="G16" s="11" t="e">
        <f>#REF!+#REF!+G17+G18</f>
        <v>#REF!</v>
      </c>
      <c r="H16" s="40" t="e">
        <f>#REF!+#REF!+H17+H18</f>
        <v>#REF!</v>
      </c>
      <c r="I16" s="67">
        <f>I17</f>
        <v>684.4</v>
      </c>
      <c r="J16" s="49"/>
      <c r="K16" s="49"/>
    </row>
    <row r="17" spans="1:11" ht="18.75">
      <c r="A17" s="35" t="s">
        <v>54</v>
      </c>
      <c r="B17" s="16" t="s">
        <v>3</v>
      </c>
      <c r="C17" s="17">
        <v>13571.8</v>
      </c>
      <c r="D17" s="17">
        <v>1396.7</v>
      </c>
      <c r="E17" s="45">
        <f>C17+D17</f>
        <v>14968.5</v>
      </c>
      <c r="F17" s="45">
        <v>0</v>
      </c>
      <c r="G17" s="14">
        <f>F17+E17</f>
        <v>14968.5</v>
      </c>
      <c r="H17" s="45">
        <v>0</v>
      </c>
      <c r="I17" s="64">
        <v>684.4</v>
      </c>
      <c r="J17" s="51"/>
      <c r="K17" s="51"/>
    </row>
    <row r="18" spans="1:11" ht="18.75" hidden="1">
      <c r="A18" s="35" t="s">
        <v>17</v>
      </c>
      <c r="B18" s="16" t="s">
        <v>37</v>
      </c>
      <c r="C18" s="17">
        <v>0</v>
      </c>
      <c r="D18" s="17">
        <v>0</v>
      </c>
      <c r="E18" s="45">
        <v>0</v>
      </c>
      <c r="F18" s="45">
        <v>0</v>
      </c>
      <c r="G18" s="17">
        <v>0</v>
      </c>
      <c r="H18" s="45">
        <v>0</v>
      </c>
      <c r="I18" s="68">
        <v>0</v>
      </c>
      <c r="J18" s="53"/>
      <c r="K18" s="53"/>
    </row>
    <row r="19" spans="1:11" ht="18.75">
      <c r="A19" s="34" t="s">
        <v>18</v>
      </c>
      <c r="B19" s="23" t="s">
        <v>26</v>
      </c>
      <c r="C19" s="11">
        <f aca="true" t="shared" si="4" ref="C19:H19">C20</f>
        <v>13331.6</v>
      </c>
      <c r="D19" s="11">
        <f t="shared" si="4"/>
        <v>132.4</v>
      </c>
      <c r="E19" s="40">
        <f t="shared" si="4"/>
        <v>13464</v>
      </c>
      <c r="F19" s="40">
        <f t="shared" si="4"/>
        <v>0</v>
      </c>
      <c r="G19" s="11">
        <f t="shared" si="4"/>
        <v>13464</v>
      </c>
      <c r="H19" s="40">
        <f t="shared" si="4"/>
        <v>0</v>
      </c>
      <c r="I19" s="67">
        <f>I20+I21</f>
        <v>3632</v>
      </c>
      <c r="J19" s="49"/>
      <c r="K19" s="49"/>
    </row>
    <row r="20" spans="1:11" ht="18.75">
      <c r="A20" s="35" t="s">
        <v>53</v>
      </c>
      <c r="B20" s="13" t="s">
        <v>46</v>
      </c>
      <c r="C20" s="14">
        <v>13331.6</v>
      </c>
      <c r="D20" s="14">
        <v>132.4</v>
      </c>
      <c r="E20" s="42">
        <f>C20+D20</f>
        <v>13464</v>
      </c>
      <c r="F20" s="42">
        <v>0</v>
      </c>
      <c r="G20" s="14">
        <f>F20+E20</f>
        <v>13464</v>
      </c>
      <c r="H20" s="42">
        <v>0</v>
      </c>
      <c r="I20" s="66" t="s">
        <v>55</v>
      </c>
      <c r="J20" s="51"/>
      <c r="K20" s="51"/>
    </row>
    <row r="21" spans="1:11" ht="18.75">
      <c r="A21" s="35" t="s">
        <v>52</v>
      </c>
      <c r="B21" s="57" t="s">
        <v>51</v>
      </c>
      <c r="C21" s="14"/>
      <c r="D21" s="14"/>
      <c r="E21" s="42"/>
      <c r="F21" s="42"/>
      <c r="G21" s="14"/>
      <c r="H21" s="42"/>
      <c r="I21" s="64">
        <v>3360.3</v>
      </c>
      <c r="J21" s="51"/>
      <c r="K21" s="51"/>
    </row>
    <row r="22" spans="1:11" ht="18.75">
      <c r="A22" s="34" t="s">
        <v>19</v>
      </c>
      <c r="B22" s="23" t="s">
        <v>27</v>
      </c>
      <c r="C22" s="11" t="e">
        <f>C23+#REF!</f>
        <v>#REF!</v>
      </c>
      <c r="D22" s="11" t="e">
        <f>D23+#REF!</f>
        <v>#REF!</v>
      </c>
      <c r="E22" s="40" t="e">
        <f>E23+#REF!</f>
        <v>#REF!</v>
      </c>
      <c r="F22" s="40" t="e">
        <f>F23+#REF!</f>
        <v>#REF!</v>
      </c>
      <c r="G22" s="11" t="e">
        <f>G23+#REF!</f>
        <v>#REF!</v>
      </c>
      <c r="H22" s="40" t="e">
        <f>H23+#REF!</f>
        <v>#REF!</v>
      </c>
      <c r="I22" s="67">
        <f>I23</f>
        <v>30</v>
      </c>
      <c r="J22" s="49"/>
      <c r="K22" s="49"/>
    </row>
    <row r="23" spans="1:11" ht="47.25">
      <c r="A23" s="35" t="s">
        <v>69</v>
      </c>
      <c r="B23" s="56" t="s">
        <v>50</v>
      </c>
      <c r="C23" s="17">
        <v>2400</v>
      </c>
      <c r="D23" s="17">
        <v>441.1</v>
      </c>
      <c r="E23" s="45">
        <f>C23+D23</f>
        <v>2841.1</v>
      </c>
      <c r="F23" s="45">
        <v>0</v>
      </c>
      <c r="G23" s="14">
        <f>F23+E23</f>
        <v>2841.1</v>
      </c>
      <c r="H23" s="45">
        <v>0</v>
      </c>
      <c r="I23" s="64">
        <v>30</v>
      </c>
      <c r="J23" s="51"/>
      <c r="K23" s="51"/>
    </row>
    <row r="24" spans="1:11" ht="18.75">
      <c r="A24" s="35"/>
      <c r="B24" s="18" t="s">
        <v>28</v>
      </c>
      <c r="C24" s="19" t="e">
        <f>#REF!+#REF!+#REF!+C25+#REF!</f>
        <v>#REF!</v>
      </c>
      <c r="D24" s="19" t="e">
        <f>#REF!+#REF!+#REF!+D25+#REF!</f>
        <v>#REF!</v>
      </c>
      <c r="E24" s="46" t="e">
        <f>#REF!+#REF!+#REF!+E25+#REF!</f>
        <v>#REF!</v>
      </c>
      <c r="F24" s="46" t="e">
        <f>#REF!+#REF!+#REF!+F25+#REF!</f>
        <v>#REF!</v>
      </c>
      <c r="G24" s="19" t="e">
        <f>#REF!+#REF!+#REF!+G25+#REF!</f>
        <v>#REF!</v>
      </c>
      <c r="H24" s="46" t="e">
        <f>#REF!+#REF!+#REF!+H25+#REF!</f>
        <v>#REF!</v>
      </c>
      <c r="I24" s="69">
        <f>I25+I27+I29</f>
        <v>1724.2</v>
      </c>
      <c r="J24" s="54"/>
      <c r="K24" s="54"/>
    </row>
    <row r="25" spans="1:11" ht="40.5">
      <c r="A25" s="34" t="s">
        <v>58</v>
      </c>
      <c r="B25" s="58" t="s">
        <v>56</v>
      </c>
      <c r="C25" s="11">
        <v>1596.2</v>
      </c>
      <c r="D25" s="11">
        <v>0</v>
      </c>
      <c r="E25" s="40">
        <v>1596.2</v>
      </c>
      <c r="F25" s="40">
        <v>0</v>
      </c>
      <c r="G25" s="11">
        <v>1596.2</v>
      </c>
      <c r="H25" s="40">
        <v>0</v>
      </c>
      <c r="I25" s="67">
        <v>66</v>
      </c>
      <c r="J25" s="49"/>
      <c r="K25" s="49"/>
    </row>
    <row r="26" spans="1:11" ht="48.75" thickBot="1">
      <c r="A26" s="35" t="s">
        <v>57</v>
      </c>
      <c r="B26" s="59" t="s">
        <v>59</v>
      </c>
      <c r="C26" s="11"/>
      <c r="D26" s="11"/>
      <c r="E26" s="40"/>
      <c r="F26" s="40"/>
      <c r="G26" s="11"/>
      <c r="H26" s="40"/>
      <c r="I26" s="67">
        <v>66</v>
      </c>
      <c r="J26" s="49"/>
      <c r="K26" s="49"/>
    </row>
    <row r="27" spans="1:11" ht="19.5" thickBot="1">
      <c r="A27" s="60" t="s">
        <v>61</v>
      </c>
      <c r="B27" s="61" t="s">
        <v>60</v>
      </c>
      <c r="C27" s="11"/>
      <c r="D27" s="11"/>
      <c r="E27" s="40"/>
      <c r="F27" s="40"/>
      <c r="G27" s="11"/>
      <c r="H27" s="40"/>
      <c r="I27" s="67">
        <v>3</v>
      </c>
      <c r="J27" s="49"/>
      <c r="K27" s="49"/>
    </row>
    <row r="28" spans="1:11" ht="18.75">
      <c r="A28" s="34" t="s">
        <v>83</v>
      </c>
      <c r="B28" s="77" t="s">
        <v>84</v>
      </c>
      <c r="C28" s="11"/>
      <c r="D28" s="11"/>
      <c r="E28" s="40"/>
      <c r="F28" s="40"/>
      <c r="G28" s="11"/>
      <c r="H28" s="40"/>
      <c r="I28" s="67">
        <v>1655.2</v>
      </c>
      <c r="J28" s="49"/>
      <c r="K28" s="49"/>
    </row>
    <row r="29" spans="1:11" ht="18.75">
      <c r="A29" s="4" t="s">
        <v>70</v>
      </c>
      <c r="B29" s="82" t="s">
        <v>71</v>
      </c>
      <c r="C29" s="11"/>
      <c r="D29" s="11"/>
      <c r="E29" s="40"/>
      <c r="F29" s="40"/>
      <c r="G29" s="11"/>
      <c r="H29" s="40"/>
      <c r="I29" s="64">
        <v>1655.2</v>
      </c>
      <c r="J29" s="49"/>
      <c r="K29" s="49"/>
    </row>
    <row r="30" spans="1:11" s="33" customFormat="1" ht="18.75">
      <c r="A30" s="36" t="s">
        <v>4</v>
      </c>
      <c r="B30" s="32" t="s">
        <v>29</v>
      </c>
      <c r="C30" s="27" t="e">
        <f>#REF!+C38+#REF!</f>
        <v>#REF!</v>
      </c>
      <c r="D30" s="27" t="e">
        <f>#REF!+D38+#REF!+#REF!</f>
        <v>#REF!</v>
      </c>
      <c r="E30" s="43" t="e">
        <f>#REF!+E38+#REF!+#REF!</f>
        <v>#REF!</v>
      </c>
      <c r="F30" s="43" t="e">
        <f>#REF!+F38+#REF!+#REF!</f>
        <v>#REF!</v>
      </c>
      <c r="G30" s="27" t="e">
        <f>#REF!+G38+#REF!+#REF!</f>
        <v>#REF!</v>
      </c>
      <c r="H30" s="43" t="e">
        <f>#REF!+H38+#REF!+#REF!</f>
        <v>#REF!</v>
      </c>
      <c r="I30" s="75">
        <f>I31+I38+I41+I42+I44+I45</f>
        <v>3046.549</v>
      </c>
      <c r="J30" s="52"/>
      <c r="K30" s="52"/>
    </row>
    <row r="31" spans="1:11" s="29" customFormat="1" ht="32.25">
      <c r="A31" s="36" t="s">
        <v>39</v>
      </c>
      <c r="B31" s="31" t="s">
        <v>38</v>
      </c>
      <c r="C31" s="27" t="e">
        <f>#REF!+C38+#REF!</f>
        <v>#REF!</v>
      </c>
      <c r="D31" s="27" t="e">
        <f>#REF!+D38+#REF!+#REF!</f>
        <v>#REF!</v>
      </c>
      <c r="E31" s="43" t="e">
        <f>#REF!+E38+#REF!+#REF!</f>
        <v>#REF!</v>
      </c>
      <c r="F31" s="43" t="e">
        <f>#REF!+F38+#REF!+#REF!</f>
        <v>#REF!</v>
      </c>
      <c r="G31" s="27" t="e">
        <f>#REF!+G38+#REF!+#REF!</f>
        <v>#REF!</v>
      </c>
      <c r="H31" s="43" t="e">
        <f>#REF!+H38+#REF!+#REF!</f>
        <v>#REF!</v>
      </c>
      <c r="I31" s="75" t="str">
        <f>I33</f>
        <v>445,65</v>
      </c>
      <c r="J31" s="52"/>
      <c r="K31" s="52"/>
    </row>
    <row r="32" spans="1:11" s="29" customFormat="1" ht="18.75">
      <c r="A32" s="37" t="s">
        <v>88</v>
      </c>
      <c r="B32" s="31" t="s">
        <v>87</v>
      </c>
      <c r="C32" s="27"/>
      <c r="D32" s="27"/>
      <c r="E32" s="43"/>
      <c r="F32" s="43"/>
      <c r="G32" s="27"/>
      <c r="H32" s="43"/>
      <c r="I32" s="75">
        <v>445.65</v>
      </c>
      <c r="J32" s="52"/>
      <c r="K32" s="52"/>
    </row>
    <row r="33" spans="1:11" s="29" customFormat="1" ht="30.75" customHeight="1">
      <c r="A33" s="37" t="s">
        <v>62</v>
      </c>
      <c r="B33" s="28" t="s">
        <v>47</v>
      </c>
      <c r="C33" s="15">
        <v>102671</v>
      </c>
      <c r="D33" s="15">
        <v>0</v>
      </c>
      <c r="E33" s="44">
        <v>102671</v>
      </c>
      <c r="F33" s="44">
        <v>0</v>
      </c>
      <c r="G33" s="14">
        <f>F33+E33</f>
        <v>102671</v>
      </c>
      <c r="H33" s="44">
        <v>0</v>
      </c>
      <c r="I33" s="66" t="s">
        <v>80</v>
      </c>
      <c r="J33" s="51"/>
      <c r="K33" s="51"/>
    </row>
    <row r="34" spans="1:11" s="29" customFormat="1" ht="31.5" customHeight="1" hidden="1">
      <c r="A34" s="37" t="s">
        <v>5</v>
      </c>
      <c r="B34" s="28" t="s">
        <v>6</v>
      </c>
      <c r="C34" s="15">
        <v>0</v>
      </c>
      <c r="D34" s="15">
        <v>0</v>
      </c>
      <c r="E34" s="44">
        <v>0</v>
      </c>
      <c r="F34" s="44">
        <v>0</v>
      </c>
      <c r="G34" s="15">
        <v>0</v>
      </c>
      <c r="H34" s="44">
        <v>0</v>
      </c>
      <c r="I34" s="71">
        <v>0</v>
      </c>
      <c r="J34" s="55"/>
      <c r="K34" s="55"/>
    </row>
    <row r="35" spans="1:11" s="29" customFormat="1" ht="31.5" customHeight="1" hidden="1">
      <c r="A35" s="37" t="s">
        <v>5</v>
      </c>
      <c r="B35" s="28" t="s">
        <v>30</v>
      </c>
      <c r="C35" s="15">
        <v>0</v>
      </c>
      <c r="D35" s="15">
        <v>0</v>
      </c>
      <c r="E35" s="44">
        <v>0</v>
      </c>
      <c r="F35" s="44">
        <v>0</v>
      </c>
      <c r="G35" s="15">
        <v>0</v>
      </c>
      <c r="H35" s="44">
        <v>0</v>
      </c>
      <c r="I35" s="71">
        <v>0</v>
      </c>
      <c r="J35" s="55"/>
      <c r="K35" s="55"/>
    </row>
    <row r="36" spans="1:11" s="29" customFormat="1" ht="31.5" customHeight="1">
      <c r="A36" s="36" t="s">
        <v>90</v>
      </c>
      <c r="B36" s="30" t="s">
        <v>89</v>
      </c>
      <c r="C36" s="15"/>
      <c r="D36" s="15"/>
      <c r="E36" s="44"/>
      <c r="F36" s="44"/>
      <c r="G36" s="15"/>
      <c r="H36" s="44"/>
      <c r="I36" s="70">
        <v>497</v>
      </c>
      <c r="J36" s="55"/>
      <c r="K36" s="55"/>
    </row>
    <row r="37" spans="1:11" s="29" customFormat="1" ht="31.5" customHeight="1">
      <c r="A37" s="37" t="s">
        <v>81</v>
      </c>
      <c r="B37" s="78" t="s">
        <v>82</v>
      </c>
      <c r="C37" s="27"/>
      <c r="D37" s="27"/>
      <c r="E37" s="43"/>
      <c r="F37" s="43"/>
      <c r="G37" s="11"/>
      <c r="H37" s="43"/>
      <c r="I37" s="64">
        <v>496.999</v>
      </c>
      <c r="J37" s="55"/>
      <c r="K37" s="55"/>
    </row>
    <row r="38" spans="1:11" s="29" customFormat="1" ht="32.25">
      <c r="A38" s="36" t="s">
        <v>63</v>
      </c>
      <c r="B38" s="30" t="s">
        <v>7</v>
      </c>
      <c r="C38" s="27">
        <f aca="true" t="shared" si="5" ref="C38:I38">SUM(C39:C40)</f>
        <v>191973.6</v>
      </c>
      <c r="D38" s="27">
        <f t="shared" si="5"/>
        <v>0</v>
      </c>
      <c r="E38" s="43">
        <f t="shared" si="5"/>
        <v>191973.6</v>
      </c>
      <c r="F38" s="43">
        <f t="shared" si="5"/>
        <v>3576</v>
      </c>
      <c r="G38" s="27">
        <f t="shared" si="5"/>
        <v>195549.6</v>
      </c>
      <c r="H38" s="43">
        <f t="shared" si="5"/>
        <v>0</v>
      </c>
      <c r="I38" s="70">
        <f t="shared" si="5"/>
        <v>266.9</v>
      </c>
      <c r="J38" s="52"/>
      <c r="K38" s="52"/>
    </row>
    <row r="39" spans="1:11" s="29" customFormat="1" ht="32.25">
      <c r="A39" s="37" t="s">
        <v>64</v>
      </c>
      <c r="B39" s="28" t="s">
        <v>48</v>
      </c>
      <c r="C39" s="15">
        <f>20+374+346+7272.6+232.8+321+104.7+5+39437+140963+2285.9</f>
        <v>191362</v>
      </c>
      <c r="D39" s="15">
        <v>0</v>
      </c>
      <c r="E39" s="44">
        <f>20+374+346+7272.6+232.8+321+104.7+5+39437+140963+2285.9</f>
        <v>191362</v>
      </c>
      <c r="F39" s="44">
        <v>3576</v>
      </c>
      <c r="G39" s="14">
        <f>F39+E39</f>
        <v>194938</v>
      </c>
      <c r="H39" s="44">
        <v>0</v>
      </c>
      <c r="I39" s="64">
        <v>33</v>
      </c>
      <c r="J39" s="51"/>
      <c r="K39" s="51"/>
    </row>
    <row r="40" spans="1:11" s="29" customFormat="1" ht="32.25">
      <c r="A40" s="37" t="s">
        <v>65</v>
      </c>
      <c r="B40" s="28" t="s">
        <v>49</v>
      </c>
      <c r="C40" s="15">
        <v>611.6</v>
      </c>
      <c r="D40" s="15">
        <v>0</v>
      </c>
      <c r="E40" s="44">
        <v>611.6</v>
      </c>
      <c r="F40" s="44">
        <v>0</v>
      </c>
      <c r="G40" s="14">
        <f>F40+E40</f>
        <v>611.6</v>
      </c>
      <c r="H40" s="44">
        <v>0</v>
      </c>
      <c r="I40" s="64">
        <v>233.9</v>
      </c>
      <c r="J40" s="51"/>
      <c r="K40" s="51"/>
    </row>
    <row r="41" spans="1:11" s="29" customFormat="1" ht="18.75">
      <c r="A41" s="36" t="s">
        <v>85</v>
      </c>
      <c r="B41" s="30" t="s">
        <v>86</v>
      </c>
      <c r="C41" s="27"/>
      <c r="D41" s="27"/>
      <c r="E41" s="43"/>
      <c r="F41" s="43"/>
      <c r="G41" s="11"/>
      <c r="H41" s="43"/>
      <c r="I41" s="67">
        <v>496.999</v>
      </c>
      <c r="J41" s="51"/>
      <c r="K41" s="51"/>
    </row>
    <row r="42" spans="1:11" s="29" customFormat="1" ht="18.75">
      <c r="A42" s="79" t="s">
        <v>72</v>
      </c>
      <c r="B42" s="80" t="s">
        <v>73</v>
      </c>
      <c r="C42" s="15"/>
      <c r="D42" s="15"/>
      <c r="E42" s="44"/>
      <c r="F42" s="44"/>
      <c r="G42" s="14"/>
      <c r="H42" s="44"/>
      <c r="I42" s="67">
        <v>1807</v>
      </c>
      <c r="J42" s="51"/>
      <c r="K42" s="51"/>
    </row>
    <row r="43" spans="1:11" s="29" customFormat="1" ht="18.75">
      <c r="A43" s="81" t="s">
        <v>91</v>
      </c>
      <c r="B43" s="74" t="s">
        <v>79</v>
      </c>
      <c r="C43" s="15"/>
      <c r="D43" s="15"/>
      <c r="E43" s="44"/>
      <c r="F43" s="44"/>
      <c r="G43" s="14"/>
      <c r="H43" s="44"/>
      <c r="I43" s="67">
        <v>30</v>
      </c>
      <c r="J43" s="51"/>
      <c r="K43" s="51"/>
    </row>
    <row r="44" spans="1:11" s="29" customFormat="1" ht="30.75">
      <c r="A44" s="81" t="s">
        <v>76</v>
      </c>
      <c r="B44" s="80" t="s">
        <v>78</v>
      </c>
      <c r="C44" s="15"/>
      <c r="D44" s="15"/>
      <c r="E44" s="44"/>
      <c r="F44" s="44"/>
      <c r="G44" s="14"/>
      <c r="H44" s="44"/>
      <c r="I44" s="67">
        <v>15</v>
      </c>
      <c r="J44" s="51"/>
      <c r="K44" s="51"/>
    </row>
    <row r="45" spans="1:11" s="29" customFormat="1" ht="18.75">
      <c r="A45" s="81" t="s">
        <v>77</v>
      </c>
      <c r="B45" s="80" t="s">
        <v>79</v>
      </c>
      <c r="C45" s="15"/>
      <c r="D45" s="15"/>
      <c r="E45" s="44"/>
      <c r="F45" s="44"/>
      <c r="G45" s="14"/>
      <c r="H45" s="44"/>
      <c r="I45" s="67">
        <v>15</v>
      </c>
      <c r="J45" s="51"/>
      <c r="K45" s="51"/>
    </row>
    <row r="46" spans="1:11" ht="18.75">
      <c r="A46" s="10"/>
      <c r="B46" s="10" t="s">
        <v>8</v>
      </c>
      <c r="C46" s="11" t="e">
        <f aca="true" t="shared" si="6" ref="C46:H46">C7+C30</f>
        <v>#REF!</v>
      </c>
      <c r="D46" s="11" t="e">
        <f t="shared" si="6"/>
        <v>#REF!</v>
      </c>
      <c r="E46" s="40" t="e">
        <f t="shared" si="6"/>
        <v>#REF!</v>
      </c>
      <c r="F46" s="40" t="e">
        <f t="shared" si="6"/>
        <v>#REF!</v>
      </c>
      <c r="G46" s="11" t="e">
        <f t="shared" si="6"/>
        <v>#REF!</v>
      </c>
      <c r="H46" s="40" t="e">
        <f t="shared" si="6"/>
        <v>#REF!</v>
      </c>
      <c r="I46" s="76">
        <f>I7+I30</f>
        <v>14636.749</v>
      </c>
      <c r="J46" s="49"/>
      <c r="K46" s="49"/>
    </row>
    <row r="47" spans="1:11" ht="18.75">
      <c r="A47" s="6"/>
      <c r="B47" s="6"/>
      <c r="C47" s="7"/>
      <c r="D47" s="7"/>
      <c r="E47" s="7"/>
      <c r="F47" s="7"/>
      <c r="G47" s="7"/>
      <c r="H47" s="7"/>
      <c r="I47" s="72"/>
      <c r="J47" s="7"/>
      <c r="K47" s="7"/>
    </row>
    <row r="48" spans="1:11" ht="18.75">
      <c r="A48" s="3"/>
      <c r="B48" s="2"/>
      <c r="C48" s="2"/>
      <c r="D48" s="2"/>
      <c r="E48" s="2"/>
      <c r="F48" s="2"/>
      <c r="G48" s="2"/>
      <c r="H48" s="2"/>
      <c r="I48" s="73"/>
      <c r="J48" s="2"/>
      <c r="K48" s="2"/>
    </row>
    <row r="49" spans="1:11" ht="75" customHeight="1">
      <c r="A49" s="24" t="s">
        <v>68</v>
      </c>
      <c r="B49" s="24"/>
      <c r="C49" s="26" t="s">
        <v>40</v>
      </c>
      <c r="D49" s="26" t="s">
        <v>40</v>
      </c>
      <c r="E49" s="39" t="s">
        <v>43</v>
      </c>
      <c r="F49" s="39" t="s">
        <v>43</v>
      </c>
      <c r="G49" s="39"/>
      <c r="H49" s="39"/>
      <c r="I49" s="39" t="s">
        <v>67</v>
      </c>
      <c r="J49" s="39"/>
      <c r="K49" s="39"/>
    </row>
    <row r="50" ht="18.75">
      <c r="A50" s="4"/>
    </row>
    <row r="51" ht="18.75">
      <c r="A51" s="4"/>
    </row>
    <row r="52" ht="18.75">
      <c r="A52" s="4"/>
    </row>
    <row r="53" spans="1:2" ht="15">
      <c r="A53" s="1"/>
      <c r="B53" s="1"/>
    </row>
    <row r="54" spans="1:2" ht="15">
      <c r="A54" s="1"/>
      <c r="B54" s="1"/>
    </row>
  </sheetData>
  <sheetProtection/>
  <mergeCells count="2">
    <mergeCell ref="A3:G3"/>
    <mergeCell ref="A4:I4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53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ALFA</cp:lastModifiedBy>
  <cp:lastPrinted>2020-09-22T05:47:16Z</cp:lastPrinted>
  <dcterms:created xsi:type="dcterms:W3CDTF">2010-08-17T04:45:21Z</dcterms:created>
  <dcterms:modified xsi:type="dcterms:W3CDTF">2020-10-15T10:42:07Z</dcterms:modified>
  <cp:category/>
  <cp:version/>
  <cp:contentType/>
  <cp:contentStatus/>
</cp:coreProperties>
</file>